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  <sheet name="Abschlusstabelle für Sort" sheetId="2" r:id="rId2"/>
  </sheets>
  <definedNames>
    <definedName name="_xlnm.Print_Area" localSheetId="1">'Abschlusstabelle für Sort'!$A$1:$H$7</definedName>
    <definedName name="_xlnm.Print_Area" localSheetId="0">'PC-Version'!$A$2:$BC$43</definedName>
  </definedNames>
  <calcPr fullCalcOnLoad="1"/>
</workbook>
</file>

<file path=xl/sharedStrings.xml><?xml version="1.0" encoding="utf-8"?>
<sst xmlns="http://schemas.openxmlformats.org/spreadsheetml/2006/main" count="140" uniqueCount="73">
  <si>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</si>
  <si>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</si>
  <si>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</si>
  <si>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</si>
  <si>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</si>
  <si>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</si>
  <si>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</si>
  <si>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</si>
  <si>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</si>
  <si>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</si>
  <si>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</si>
  <si>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</si>
  <si>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</si>
  <si>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</si>
  <si>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</si>
  <si>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</si>
  <si>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</si>
  <si>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</si>
  <si>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</si>
  <si>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</si>
  <si>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</si>
  <si>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</si>
  <si>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</si>
  <si>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</si>
  <si>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</si>
  <si>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Mannschaften</t>
  </si>
  <si>
    <t>Sp.</t>
  </si>
  <si>
    <t>II. Spielplan</t>
  </si>
  <si>
    <t>III. Abschlußtabelle</t>
  </si>
  <si>
    <t>Pl.</t>
  </si>
  <si>
    <t>FC Huntlosen e.V.</t>
  </si>
  <si>
    <t>Platz</t>
  </si>
  <si>
    <t>Mannschaft</t>
  </si>
  <si>
    <t>Abschlußtabelle</t>
  </si>
  <si>
    <t>Brasilien</t>
  </si>
  <si>
    <t>Argentinien</t>
  </si>
  <si>
    <t>Italien</t>
  </si>
  <si>
    <t>Samstag</t>
  </si>
  <si>
    <t>PKt.</t>
  </si>
  <si>
    <t xml:space="preserve">     Tore</t>
  </si>
  <si>
    <t>Sortierung Spalte D und Spalte H absteigend</t>
  </si>
  <si>
    <t>Lukas Dalichau</t>
  </si>
  <si>
    <t>Jonas Sauer</t>
  </si>
  <si>
    <t>Kai Harberts</t>
  </si>
  <si>
    <t>Nils Heimann</t>
  </si>
  <si>
    <t>Pascal Gardeler</t>
  </si>
  <si>
    <t>Moritz Helms</t>
  </si>
  <si>
    <t>Sven Scheumer</t>
  </si>
  <si>
    <t>Konstantin Hense</t>
  </si>
  <si>
    <t>Christian Stolle</t>
  </si>
  <si>
    <t>Tobias Hevemeyer</t>
  </si>
  <si>
    <t>Lorik Azizi</t>
  </si>
  <si>
    <t>Alexander Haufler</t>
  </si>
  <si>
    <t>Sebastian Schupp</t>
  </si>
  <si>
    <t>Eike Fiedler</t>
  </si>
  <si>
    <t>Simon Budde</t>
  </si>
  <si>
    <t>Lukas Schneeweiß</t>
  </si>
  <si>
    <t>Felix Dalichau</t>
  </si>
  <si>
    <t>Hauke Büsselmann</t>
  </si>
  <si>
    <t>Lennart Sonntag</t>
  </si>
  <si>
    <t>Vincent Erlank</t>
  </si>
  <si>
    <t>BW Lohne</t>
  </si>
  <si>
    <t>SGDHI Harpstedt</t>
  </si>
  <si>
    <t>SG Findorff</t>
  </si>
  <si>
    <t>FC Huntlosen</t>
  </si>
  <si>
    <t>5 Hunte Hallen Cup 2011</t>
  </si>
  <si>
    <r>
      <t>Fußball Hallenturnier für -</t>
    </r>
    <r>
      <rPr>
        <b/>
        <sz val="12"/>
        <rFont val="Arial"/>
        <family val="0"/>
      </rPr>
      <t xml:space="preserve"> E-Juniorinnen</t>
    </r>
    <r>
      <rPr>
        <sz val="12"/>
        <rFont val="Arial"/>
        <family val="0"/>
      </rPr>
      <t xml:space="preserve"> - Mannschaften</t>
    </r>
  </si>
  <si>
    <t>Sporthall am Marschkamp</t>
  </si>
  <si>
    <t>bez</t>
  </si>
  <si>
    <t>Beste Torschützin:</t>
  </si>
  <si>
    <t>Beste Torhüterin:</t>
  </si>
  <si>
    <t>Karla Leinhos SG Findorff</t>
  </si>
  <si>
    <t>:Pia Schamberg FC Huntlosen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</si>
</sst>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8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9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readingOrder="2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 shrinkToFit="1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20" fontId="2" fillId="4" borderId="20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left" vertical="center" shrinkToFit="1"/>
    </xf>
    <xf numFmtId="0" fontId="5" fillId="4" borderId="4" xfId="0" applyFont="1" applyFill="1" applyBorder="1" applyAlignment="1">
      <alignment horizontal="left" vertical="center" shrinkToFit="1"/>
    </xf>
    <xf numFmtId="0" fontId="5" fillId="4" borderId="22" xfId="0" applyFont="1" applyFill="1" applyBorder="1" applyAlignment="1">
      <alignment horizontal="left" vertical="center" shrinkToFit="1"/>
    </xf>
    <xf numFmtId="0" fontId="14" fillId="4" borderId="17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left" vertical="center" shrinkToFit="1"/>
    </xf>
    <xf numFmtId="0" fontId="5" fillId="4" borderId="3" xfId="0" applyFont="1" applyFill="1" applyBorder="1" applyAlignment="1">
      <alignment horizontal="left" vertical="center" shrinkToFit="1"/>
    </xf>
    <xf numFmtId="0" fontId="14" fillId="4" borderId="2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20" fontId="2" fillId="0" borderId="2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4" borderId="19" xfId="0" applyFont="1" applyFill="1" applyBorder="1" applyAlignment="1">
      <alignment horizontal="left" vertical="center" shrinkToFit="1"/>
    </xf>
    <xf numFmtId="0" fontId="14" fillId="4" borderId="2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20" fontId="20" fillId="5" borderId="20" xfId="0" applyNumberFormat="1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5" fontId="2" fillId="0" borderId="1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shrinkToFit="1"/>
    </xf>
    <xf numFmtId="0" fontId="0" fillId="0" borderId="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176" fontId="15" fillId="0" borderId="33" xfId="0" applyNumberFormat="1" applyFont="1" applyFill="1" applyBorder="1" applyAlignment="1">
      <alignment horizontal="center" vertical="center" shrinkToFit="1"/>
    </xf>
    <xf numFmtId="176" fontId="15" fillId="0" borderId="16" xfId="0" applyNumberFormat="1" applyFont="1" applyFill="1" applyBorder="1" applyAlignment="1">
      <alignment horizontal="center" vertical="center" shrinkToFit="1"/>
    </xf>
    <xf numFmtId="176" fontId="15" fillId="0" borderId="34" xfId="0" applyNumberFormat="1" applyFont="1" applyFill="1" applyBorder="1" applyAlignment="1">
      <alignment horizontal="center" vertical="center" shrinkToFit="1"/>
    </xf>
    <xf numFmtId="176" fontId="15" fillId="0" borderId="35" xfId="0" applyNumberFormat="1" applyFont="1" applyFill="1" applyBorder="1" applyAlignment="1">
      <alignment horizontal="center" vertical="center" shrinkToFit="1"/>
    </xf>
    <xf numFmtId="176" fontId="15" fillId="0" borderId="31" xfId="0" applyNumberFormat="1" applyFont="1" applyFill="1" applyBorder="1" applyAlignment="1">
      <alignment horizontal="center" vertical="center" shrinkToFit="1"/>
    </xf>
    <xf numFmtId="176" fontId="15" fillId="0" borderId="36" xfId="0" applyNumberFormat="1" applyFont="1" applyFill="1" applyBorder="1" applyAlignment="1">
      <alignment horizontal="center" vertical="center" shrinkToFit="1"/>
    </xf>
    <xf numFmtId="176" fontId="15" fillId="0" borderId="22" xfId="0" applyNumberFormat="1" applyFont="1" applyFill="1" applyBorder="1" applyAlignment="1">
      <alignment horizontal="center" vertical="center" shrinkToFit="1"/>
    </xf>
    <xf numFmtId="176" fontId="15" fillId="0" borderId="14" xfId="0" applyNumberFormat="1" applyFont="1" applyFill="1" applyBorder="1" applyAlignment="1">
      <alignment horizontal="center" vertical="center" shrinkToFit="1"/>
    </xf>
    <xf numFmtId="176" fontId="15" fillId="0" borderId="30" xfId="0" applyNumberFormat="1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 shrinkToFit="1"/>
    </xf>
    <xf numFmtId="0" fontId="15" fillId="0" borderId="31" xfId="0" applyFont="1" applyFill="1" applyBorder="1" applyAlignment="1">
      <alignment horizontal="left" vertical="center" shrinkToFit="1"/>
    </xf>
    <xf numFmtId="20" fontId="2" fillId="4" borderId="2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20" fontId="2" fillId="5" borderId="20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95250</xdr:colOff>
      <xdr:row>1</xdr:row>
      <xdr:rowOff>152400</xdr:rowOff>
    </xdr:from>
    <xdr:to>
      <xdr:col>51</xdr:col>
      <xdr:colOff>161925</xdr:colOff>
      <xdr:row>7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47650"/>
          <a:ext cx="11049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W44"/>
  <sheetViews>
    <sheetView showGridLines="0" tabSelected="1" workbookViewId="0" topLeftCell="A31">
      <selection activeCell="P37" sqref="P37:AM37"/>
    </sheetView>
  </sheetViews>
  <sheetFormatPr defaultColWidth="11.421875" defaultRowHeight="12.75"/>
  <cols>
    <col min="1" max="9" width="1.7109375" style="0" customWidth="1"/>
    <col min="10" max="10" width="2.7109375" style="0" customWidth="1"/>
    <col min="11" max="11" width="0.13671875" style="0" customWidth="1"/>
    <col min="12" max="48" width="1.7109375" style="0" customWidth="1"/>
    <col min="49" max="49" width="3.57421875" style="0" customWidth="1"/>
    <col min="50" max="51" width="1.7109375" style="0" customWidth="1"/>
    <col min="52" max="52" width="2.8515625" style="0" customWidth="1"/>
    <col min="53" max="55" width="1.7109375" style="0" customWidth="1"/>
    <col min="56" max="56" width="2.7109375" style="54" customWidth="1"/>
    <col min="57" max="62" width="2.7109375" style="16" customWidth="1"/>
    <col min="63" max="63" width="3.00390625" style="16" customWidth="1"/>
    <col min="64" max="67" width="2.7109375" style="16" customWidth="1"/>
    <col min="68" max="68" width="4.421875" style="16" customWidth="1"/>
    <col min="69" max="69" width="2.7109375" style="16" customWidth="1"/>
    <col min="70" max="70" width="4.140625" style="16" customWidth="1"/>
    <col min="71" max="71" width="7.00390625" style="16" customWidth="1"/>
    <col min="72" max="73" width="1.7109375" style="16" customWidth="1"/>
    <col min="74" max="80" width="1.7109375" style="17" customWidth="1"/>
    <col min="81" max="96" width="1.7109375" style="18" customWidth="1"/>
    <col min="97" max="16384" width="1.7109375" style="12" customWidth="1"/>
  </cols>
  <sheetData>
    <row r="1" spans="1:96" s="6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7"/>
      <c r="BW1" s="17"/>
      <c r="BX1" s="17"/>
      <c r="BY1" s="17"/>
      <c r="BZ1" s="17"/>
      <c r="CA1" s="17"/>
      <c r="CB1" s="17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</row>
    <row r="2" spans="1:96" s="6" customFormat="1" ht="33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7"/>
      <c r="BW2" s="17"/>
      <c r="BX2" s="17"/>
      <c r="BY2" s="17"/>
      <c r="BZ2" s="17"/>
      <c r="CA2" s="17"/>
      <c r="CB2" s="17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</row>
    <row r="3" spans="1:96" s="8" customFormat="1" ht="27">
      <c r="A3" s="96" t="s">
        <v>65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14"/>
      <c r="AR3" s="14"/>
      <c r="AS3" s="14"/>
      <c r="AT3" s="14" t="s">
        <v>23</v>
      </c>
      <c r="AU3" s="14"/>
      <c r="AV3" s="14"/>
      <c r="AW3" s="14"/>
      <c r="AX3" s="14"/>
      <c r="AY3" s="14"/>
      <c r="AZ3" s="14"/>
      <c r="BA3" s="14"/>
      <c r="BB3" s="14"/>
      <c r="BC3" s="14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20"/>
      <c r="BW3" s="20"/>
      <c r="BX3" s="20"/>
      <c r="BY3" s="20"/>
      <c r="BZ3" s="20"/>
      <c r="CA3" s="20"/>
      <c r="CB3" s="20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</row>
    <row r="4" spans="1:96" s="2" customFormat="1" ht="15.75">
      <c r="A4" s="97" t="s">
        <v>66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3"/>
      <c r="BW4" s="23"/>
      <c r="BX4" s="23"/>
      <c r="BY4" s="23"/>
      <c r="BZ4" s="23"/>
      <c r="CA4" s="23"/>
      <c r="CB4" s="23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</row>
    <row r="5" spans="43:96" s="2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3"/>
      <c r="BW5" s="23"/>
      <c r="BX5" s="23"/>
      <c r="BY5" s="23"/>
      <c r="BZ5" s="23"/>
      <c r="CA5" s="23"/>
      <c r="CB5" s="23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</row>
    <row r="6" spans="12:96" s="2" customFormat="1" ht="15.75">
      <c r="L6" s="3" t="s">
        <v>0</v>
      </c>
      <c r="M6" s="144" t="s">
        <v>37</v>
      </c>
      <c r="N6" s="144"/>
      <c r="O6" s="144"/>
      <c r="P6" s="144"/>
      <c r="Q6" s="144"/>
      <c r="R6" s="144"/>
      <c r="S6" s="144"/>
      <c r="T6" s="144"/>
      <c r="U6" s="2" t="s">
        <v>1</v>
      </c>
      <c r="Y6" s="145">
        <v>40551</v>
      </c>
      <c r="Z6" s="145"/>
      <c r="AA6" s="145"/>
      <c r="AB6" s="145"/>
      <c r="AC6" s="145"/>
      <c r="AD6" s="145"/>
      <c r="AE6" s="145"/>
      <c r="AF6" s="14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3"/>
      <c r="BW6" s="23"/>
      <c r="BX6" s="23"/>
      <c r="BY6" s="23"/>
      <c r="BZ6" s="23"/>
      <c r="CA6" s="23"/>
      <c r="CB6" s="23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</row>
    <row r="7" spans="43:96" s="2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3"/>
      <c r="BW7" s="23"/>
      <c r="BX7" s="23"/>
      <c r="BY7" s="23"/>
      <c r="BZ7" s="23"/>
      <c r="CA7" s="23"/>
      <c r="CB7" s="23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</row>
    <row r="8" spans="2:96" s="2" customFormat="1" ht="15">
      <c r="B8" s="146" t="s">
        <v>67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3"/>
      <c r="BW8" s="23"/>
      <c r="BX8" s="23"/>
      <c r="BY8" s="23"/>
      <c r="BZ8" s="23"/>
      <c r="CA8" s="23"/>
      <c r="CB8" s="23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</row>
    <row r="9" spans="57:96" s="2" customFormat="1" ht="6" customHeight="1"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3"/>
      <c r="BW9" s="23"/>
      <c r="BX9" s="23"/>
      <c r="BY9" s="23"/>
      <c r="BZ9" s="23"/>
      <c r="CA9" s="23"/>
      <c r="CB9" s="23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</row>
    <row r="10" spans="7:96" s="2" customFormat="1" ht="15.75">
      <c r="G10" s="5" t="s">
        <v>2</v>
      </c>
      <c r="H10" s="148">
        <v>0.375</v>
      </c>
      <c r="I10" s="148"/>
      <c r="J10" s="148"/>
      <c r="K10" s="148"/>
      <c r="L10" s="148"/>
      <c r="M10" s="6" t="s">
        <v>3</v>
      </c>
      <c r="T10" s="5" t="s">
        <v>4</v>
      </c>
      <c r="U10" s="149">
        <v>1</v>
      </c>
      <c r="V10" s="149" t="s">
        <v>5</v>
      </c>
      <c r="W10" s="13" t="s">
        <v>24</v>
      </c>
      <c r="X10" s="147">
        <v>0.010416666666666666</v>
      </c>
      <c r="Y10" s="147"/>
      <c r="Z10" s="147"/>
      <c r="AA10" s="147"/>
      <c r="AB10" s="147"/>
      <c r="AC10" s="6" t="s">
        <v>6</v>
      </c>
      <c r="AK10" s="5" t="s">
        <v>7</v>
      </c>
      <c r="AL10" s="147">
        <v>0.0006944444444444445</v>
      </c>
      <c r="AM10" s="147"/>
      <c r="AN10" s="147"/>
      <c r="AO10" s="147"/>
      <c r="AP10" s="147"/>
      <c r="AQ10" s="6" t="s">
        <v>6</v>
      </c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3"/>
      <c r="BW10" s="23"/>
      <c r="BX10" s="23"/>
      <c r="BY10" s="23"/>
      <c r="BZ10" s="23"/>
      <c r="CA10" s="23"/>
      <c r="CB10" s="23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</row>
    <row r="11" spans="1:96" s="10" customFormat="1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7"/>
      <c r="BW11" s="17"/>
      <c r="BX11" s="17"/>
      <c r="BY11" s="17"/>
      <c r="BZ11" s="17"/>
      <c r="CA11" s="17"/>
      <c r="CB11" s="17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</row>
    <row r="12" spans="1:96" s="10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7"/>
      <c r="BW12" s="17"/>
      <c r="BX12" s="17"/>
      <c r="BY12" s="17"/>
      <c r="BZ12" s="17"/>
      <c r="CA12" s="17"/>
      <c r="CB12" s="17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</row>
    <row r="13" spans="1:96" s="10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7"/>
      <c r="BW13" s="17"/>
      <c r="BX13" s="17"/>
      <c r="BY13" s="17"/>
      <c r="BZ13" s="17"/>
      <c r="CA13" s="17"/>
      <c r="CB13" s="17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</row>
    <row r="14" spans="1:96" s="10" customFormat="1" ht="11.25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7"/>
      <c r="BW14" s="17"/>
      <c r="BX14" s="17"/>
      <c r="BY14" s="17"/>
      <c r="BZ14" s="17"/>
      <c r="CA14" s="17"/>
      <c r="CB14" s="17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</row>
    <row r="15" spans="1:96" s="10" customFormat="1" ht="18.75" customHeight="1">
      <c r="A15"/>
      <c r="J15" s="157" t="s">
        <v>25</v>
      </c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9"/>
      <c r="AV15" s="155"/>
      <c r="AW15" s="156"/>
      <c r="AX15"/>
      <c r="AY15"/>
      <c r="AZ15"/>
      <c r="BA15"/>
      <c r="BB15"/>
      <c r="BC15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7"/>
      <c r="BW15" s="17"/>
      <c r="BX15" s="17"/>
      <c r="BY15" s="17"/>
      <c r="BZ15" s="17"/>
      <c r="CA15" s="17"/>
      <c r="CB15" s="17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</row>
    <row r="16" spans="1:96" s="10" customFormat="1" ht="18.75" customHeight="1">
      <c r="A16"/>
      <c r="J16" s="150" t="s">
        <v>9</v>
      </c>
      <c r="K16" s="151"/>
      <c r="L16" s="152" t="s">
        <v>61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3" t="s">
        <v>68</v>
      </c>
      <c r="AW16" s="154"/>
      <c r="AX16"/>
      <c r="AY16"/>
      <c r="AZ16"/>
      <c r="BA16"/>
      <c r="BB16"/>
      <c r="BC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7"/>
      <c r="BW16" s="17"/>
      <c r="BX16" s="17"/>
      <c r="BY16" s="17"/>
      <c r="BZ16" s="17"/>
      <c r="CA16" s="17"/>
      <c r="CB16" s="17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</row>
    <row r="17" spans="1:96" s="10" customFormat="1" ht="18.75" customHeight="1">
      <c r="A17"/>
      <c r="J17" s="150" t="s">
        <v>10</v>
      </c>
      <c r="K17" s="151"/>
      <c r="L17" s="152" t="s">
        <v>62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3" t="s">
        <v>68</v>
      </c>
      <c r="AW17" s="154"/>
      <c r="AX17"/>
      <c r="AY17"/>
      <c r="AZ17"/>
      <c r="BA17"/>
      <c r="BB17"/>
      <c r="BC17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7"/>
      <c r="BW17" s="17"/>
      <c r="BX17" s="17"/>
      <c r="BY17" s="17"/>
      <c r="BZ17" s="17"/>
      <c r="CA17" s="17"/>
      <c r="CB17" s="17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</row>
    <row r="18" spans="1:96" s="10" customFormat="1" ht="18.75" customHeight="1">
      <c r="A18"/>
      <c r="J18" s="150" t="s">
        <v>11</v>
      </c>
      <c r="K18" s="151"/>
      <c r="L18" s="152" t="s">
        <v>63</v>
      </c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3" t="s">
        <v>68</v>
      </c>
      <c r="AW18" s="154"/>
      <c r="AX18"/>
      <c r="AY18"/>
      <c r="AZ18"/>
      <c r="BA18"/>
      <c r="BB18"/>
      <c r="BC18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7"/>
      <c r="BW18" s="17"/>
      <c r="BX18" s="17"/>
      <c r="BY18" s="17"/>
      <c r="BZ18" s="17"/>
      <c r="CA18" s="17"/>
      <c r="CB18" s="17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</row>
    <row r="19" spans="1:96" s="10" customFormat="1" ht="18.75" customHeight="1" thickBot="1">
      <c r="A19"/>
      <c r="J19" s="160" t="s">
        <v>12</v>
      </c>
      <c r="K19" s="161"/>
      <c r="L19" s="162" t="s">
        <v>64</v>
      </c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3"/>
      <c r="AW19" s="164"/>
      <c r="AX19"/>
      <c r="AY19"/>
      <c r="AZ19"/>
      <c r="BA19"/>
      <c r="BB19"/>
      <c r="BC19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7"/>
      <c r="BW19" s="17"/>
      <c r="BX19" s="17"/>
      <c r="BY19" s="17"/>
      <c r="BZ19" s="17"/>
      <c r="CA19" s="17"/>
      <c r="CB19" s="17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</row>
    <row r="20" spans="1:96" s="10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7"/>
      <c r="BW20" s="17"/>
      <c r="BX20" s="17"/>
      <c r="BY20" s="17"/>
      <c r="BZ20" s="17"/>
      <c r="CA20" s="17"/>
      <c r="CB20" s="17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</row>
    <row r="21" spans="1:96" s="10" customFormat="1" ht="12.75">
      <c r="A21"/>
      <c r="B21" s="1" t="s">
        <v>27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7"/>
      <c r="BW21" s="17"/>
      <c r="BX21" s="17"/>
      <c r="BY21" s="17"/>
      <c r="BZ21" s="17"/>
      <c r="CA21" s="17"/>
      <c r="CB21" s="17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</row>
    <row r="22" spans="1:96" s="10" customFormat="1" ht="11.25" customHeight="1" thickBo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7"/>
      <c r="BW22" s="17"/>
      <c r="BX22" s="17"/>
      <c r="BY22" s="17"/>
      <c r="BZ22" s="17"/>
      <c r="CA22" s="17"/>
      <c r="CB22" s="17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</row>
    <row r="23" spans="1:101" s="29" customFormat="1" ht="21.75" customHeight="1" thickBot="1">
      <c r="A23" s="4"/>
      <c r="B23" s="82" t="s">
        <v>13</v>
      </c>
      <c r="C23" s="138"/>
      <c r="D23" s="137" t="s">
        <v>14</v>
      </c>
      <c r="E23" s="83"/>
      <c r="F23" s="83"/>
      <c r="G23" s="83"/>
      <c r="H23" s="83"/>
      <c r="I23" s="138"/>
      <c r="J23" s="31"/>
      <c r="K23" s="83" t="s">
        <v>15</v>
      </c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138"/>
      <c r="AW23" s="137" t="s">
        <v>18</v>
      </c>
      <c r="AX23" s="83"/>
      <c r="AY23" s="83"/>
      <c r="AZ23" s="83"/>
      <c r="BA23" s="138"/>
      <c r="BB23" s="137" t="s">
        <v>29</v>
      </c>
      <c r="BC23" s="84"/>
      <c r="BD23" s="11"/>
      <c r="BE23" s="68"/>
      <c r="BF23" s="66" t="s">
        <v>22</v>
      </c>
      <c r="BG23" s="67"/>
      <c r="BH23" s="67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5"/>
      <c r="BV23" s="77"/>
      <c r="BW23" s="77"/>
      <c r="BX23" s="77"/>
      <c r="BY23" s="77"/>
      <c r="BZ23" s="77"/>
      <c r="CA23" s="77"/>
      <c r="CB23" s="77"/>
      <c r="CC23" s="78"/>
      <c r="CD23" s="78"/>
      <c r="CE23" s="78"/>
      <c r="CF23" s="78"/>
      <c r="CG23" s="78"/>
      <c r="CH23" s="78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30"/>
      <c r="CT23" s="30"/>
      <c r="CU23" s="30"/>
      <c r="CV23" s="30"/>
      <c r="CW23" s="30"/>
    </row>
    <row r="24" spans="2:96" s="32" customFormat="1" ht="21.75" customHeight="1" thickBot="1">
      <c r="B24" s="136">
        <v>1</v>
      </c>
      <c r="C24" s="120"/>
      <c r="D24" s="141">
        <f>$H$10</f>
        <v>0.375</v>
      </c>
      <c r="E24" s="142"/>
      <c r="F24" s="142"/>
      <c r="G24" s="142"/>
      <c r="H24" s="142"/>
      <c r="I24" s="143"/>
      <c r="J24" s="165" t="str">
        <f>L16</f>
        <v>BW Lohne</v>
      </c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35" t="s">
        <v>17</v>
      </c>
      <c r="AD24" s="165" t="str">
        <f>L17</f>
        <v>SGDHI Harpstedt</v>
      </c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7"/>
      <c r="AW24" s="119">
        <v>1</v>
      </c>
      <c r="AX24" s="120"/>
      <c r="AY24" s="35" t="s">
        <v>16</v>
      </c>
      <c r="AZ24" s="120">
        <v>0</v>
      </c>
      <c r="BA24" s="121"/>
      <c r="BB24" s="122">
        <v>1</v>
      </c>
      <c r="BC24" s="123"/>
      <c r="BE24" s="33"/>
      <c r="BF24" s="44">
        <f aca="true" t="shared" si="0" ref="BF24:BF33">IF(ISBLANK(AW24),"0",IF(AW24&gt;AZ24,3,IF(AW24=AZ24,1,0)))</f>
        <v>3</v>
      </c>
      <c r="BG24" s="44" t="s">
        <v>16</v>
      </c>
      <c r="BH24" s="44">
        <f aca="true" t="shared" si="1" ref="BH24:BH33">IF(ISBLANK(AZ24),"0",IF(AZ24&gt;AW24,3,IF(AZ24=AW24,1,0)))</f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53"/>
      <c r="BV24" s="79"/>
      <c r="BW24" s="79"/>
      <c r="BX24" s="79"/>
      <c r="BY24" s="79"/>
      <c r="BZ24" s="79"/>
      <c r="CA24" s="79"/>
      <c r="CB24" s="79"/>
      <c r="CI24" s="34"/>
      <c r="CJ24" s="34"/>
      <c r="CK24" s="34"/>
      <c r="CL24" s="34"/>
      <c r="CM24" s="34"/>
      <c r="CN24" s="34"/>
      <c r="CO24" s="34"/>
      <c r="CP24" s="34"/>
      <c r="CQ24" s="34"/>
      <c r="CR24" s="34"/>
    </row>
    <row r="25" spans="1:96" s="11" customFormat="1" ht="21.75" customHeight="1" thickBot="1">
      <c r="A25" s="4"/>
      <c r="B25" s="135">
        <v>2</v>
      </c>
      <c r="C25" s="114"/>
      <c r="D25" s="127">
        <f>D24+($U$10*$X$10+$AL$10)</f>
        <v>0.3861111111111111</v>
      </c>
      <c r="E25" s="128"/>
      <c r="F25" s="128"/>
      <c r="G25" s="128"/>
      <c r="H25" s="128"/>
      <c r="I25" s="129"/>
      <c r="J25" s="130" t="str">
        <f>L18</f>
        <v>SG Findorff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45" t="s">
        <v>17</v>
      </c>
      <c r="AD25" s="130" t="str">
        <f>L19</f>
        <v>FC Huntlosen</v>
      </c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2"/>
      <c r="AW25" s="118">
        <v>0</v>
      </c>
      <c r="AX25" s="114"/>
      <c r="AY25" s="45" t="s">
        <v>16</v>
      </c>
      <c r="AZ25" s="114">
        <v>2</v>
      </c>
      <c r="BA25" s="115"/>
      <c r="BB25" s="116">
        <v>1</v>
      </c>
      <c r="BC25" s="117"/>
      <c r="BE25" s="68"/>
      <c r="BF25" s="44">
        <f t="shared" si="0"/>
        <v>0</v>
      </c>
      <c r="BG25" s="44" t="s">
        <v>16</v>
      </c>
      <c r="BH25" s="44">
        <f t="shared" si="1"/>
        <v>3</v>
      </c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5"/>
      <c r="BV25" s="77"/>
      <c r="BW25" s="77"/>
      <c r="BX25" s="77"/>
      <c r="BY25" s="77"/>
      <c r="BZ25" s="77"/>
      <c r="CA25" s="77"/>
      <c r="CB25" s="77"/>
      <c r="CC25" s="78"/>
      <c r="CD25" s="78"/>
      <c r="CE25" s="78"/>
      <c r="CF25" s="78"/>
      <c r="CG25" s="78"/>
      <c r="CH25" s="78"/>
      <c r="CI25" s="25"/>
      <c r="CJ25" s="25"/>
      <c r="CK25" s="25"/>
      <c r="CL25" s="25"/>
      <c r="CM25" s="25"/>
      <c r="CN25" s="25"/>
      <c r="CO25" s="25"/>
      <c r="CP25" s="25"/>
      <c r="CQ25" s="25"/>
      <c r="CR25" s="25"/>
    </row>
    <row r="26" spans="1:96" s="11" customFormat="1" ht="21.75" customHeight="1" thickBot="1">
      <c r="A26" s="4"/>
      <c r="B26" s="135">
        <v>3</v>
      </c>
      <c r="C26" s="114"/>
      <c r="D26" s="127">
        <v>0.4</v>
      </c>
      <c r="E26" s="128"/>
      <c r="F26" s="128"/>
      <c r="G26" s="128"/>
      <c r="H26" s="128"/>
      <c r="I26" s="129"/>
      <c r="J26" s="130" t="str">
        <f>L19</f>
        <v>FC Huntlosen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45" t="s">
        <v>17</v>
      </c>
      <c r="AD26" s="130" t="str">
        <f>L16</f>
        <v>BW Lohne</v>
      </c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2"/>
      <c r="AW26" s="139">
        <v>3</v>
      </c>
      <c r="AX26" s="140"/>
      <c r="AY26" s="45" t="s">
        <v>16</v>
      </c>
      <c r="AZ26" s="114">
        <v>1</v>
      </c>
      <c r="BA26" s="115"/>
      <c r="BB26" s="116">
        <v>1</v>
      </c>
      <c r="BC26" s="117"/>
      <c r="BE26" s="68"/>
      <c r="BF26" s="44">
        <f t="shared" si="0"/>
        <v>3</v>
      </c>
      <c r="BG26" s="44" t="s">
        <v>16</v>
      </c>
      <c r="BH26" s="44">
        <f t="shared" si="1"/>
        <v>0</v>
      </c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5"/>
      <c r="BV26" s="77"/>
      <c r="BW26" s="77"/>
      <c r="BX26" s="77"/>
      <c r="BY26" s="77"/>
      <c r="BZ26" s="77"/>
      <c r="CA26" s="77"/>
      <c r="CB26" s="77"/>
      <c r="CC26" s="78"/>
      <c r="CD26" s="78"/>
      <c r="CE26" s="78"/>
      <c r="CF26" s="78"/>
      <c r="CG26" s="78"/>
      <c r="CH26" s="78"/>
      <c r="CI26" s="25"/>
      <c r="CJ26" s="25"/>
      <c r="CK26" s="25"/>
      <c r="CL26" s="25"/>
      <c r="CM26" s="25"/>
      <c r="CN26" s="25"/>
      <c r="CO26" s="25"/>
      <c r="CP26" s="25"/>
      <c r="CQ26" s="25"/>
      <c r="CR26" s="25"/>
    </row>
    <row r="27" spans="1:96" s="11" customFormat="1" ht="21.75" customHeight="1" thickBot="1">
      <c r="A27" s="4"/>
      <c r="B27" s="135">
        <v>4</v>
      </c>
      <c r="C27" s="114"/>
      <c r="D27" s="195">
        <f>D26+($U$10*$X$10+$AL$10)</f>
        <v>0.41111111111111115</v>
      </c>
      <c r="E27" s="196"/>
      <c r="F27" s="196"/>
      <c r="G27" s="196"/>
      <c r="H27" s="196"/>
      <c r="I27" s="197"/>
      <c r="J27" s="130" t="str">
        <f>L18</f>
        <v>SG Findorff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45" t="s">
        <v>17</v>
      </c>
      <c r="AD27" s="130" t="str">
        <f>L17</f>
        <v>SGDHI Harpstedt</v>
      </c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2"/>
      <c r="AW27" s="124">
        <v>5</v>
      </c>
      <c r="AX27" s="125"/>
      <c r="AY27" s="45" t="s">
        <v>16</v>
      </c>
      <c r="AZ27" s="114">
        <v>0</v>
      </c>
      <c r="BA27" s="115"/>
      <c r="BB27" s="116">
        <v>1</v>
      </c>
      <c r="BC27" s="117"/>
      <c r="BE27" s="68"/>
      <c r="BF27" s="44">
        <f t="shared" si="0"/>
        <v>3</v>
      </c>
      <c r="BG27" s="44" t="s">
        <v>16</v>
      </c>
      <c r="BH27" s="44">
        <f t="shared" si="1"/>
        <v>0</v>
      </c>
      <c r="BI27" s="68"/>
      <c r="BJ27" s="68"/>
      <c r="BK27" s="69"/>
      <c r="BL27" s="69"/>
      <c r="BM27" s="69"/>
      <c r="BN27" s="69"/>
      <c r="BO27" s="69" t="s">
        <v>22</v>
      </c>
      <c r="BP27" s="69"/>
      <c r="BQ27" s="69"/>
      <c r="BR27" s="69"/>
      <c r="BS27" s="69"/>
      <c r="BT27" s="68"/>
      <c r="BU27" s="65"/>
      <c r="BV27" s="77"/>
      <c r="BW27" s="77"/>
      <c r="BX27" s="77"/>
      <c r="BY27" s="77"/>
      <c r="BZ27" s="77"/>
      <c r="CA27" s="77"/>
      <c r="CB27" s="77"/>
      <c r="CC27" s="78"/>
      <c r="CD27" s="78"/>
      <c r="CE27" s="78"/>
      <c r="CF27" s="78"/>
      <c r="CG27" s="78"/>
      <c r="CH27" s="78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96" s="11" customFormat="1" ht="21.75" customHeight="1" thickBot="1">
      <c r="A28" s="4"/>
      <c r="B28" s="136">
        <v>5</v>
      </c>
      <c r="C28" s="120"/>
      <c r="D28" s="195">
        <v>0.425</v>
      </c>
      <c r="E28" s="196"/>
      <c r="F28" s="196"/>
      <c r="G28" s="196"/>
      <c r="H28" s="196"/>
      <c r="I28" s="197"/>
      <c r="J28" s="165" t="str">
        <f>L16</f>
        <v>BW Lohne</v>
      </c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35" t="s">
        <v>17</v>
      </c>
      <c r="AD28" s="165" t="str">
        <f>L18</f>
        <v>SG Findorff</v>
      </c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7"/>
      <c r="AW28" s="119">
        <v>1</v>
      </c>
      <c r="AX28" s="120"/>
      <c r="AY28" s="35" t="s">
        <v>16</v>
      </c>
      <c r="AZ28" s="120">
        <v>4</v>
      </c>
      <c r="BA28" s="121"/>
      <c r="BB28" s="122">
        <v>1</v>
      </c>
      <c r="BC28" s="123"/>
      <c r="BD28" s="9"/>
      <c r="BE28" s="68"/>
      <c r="BF28" s="44">
        <f t="shared" si="0"/>
        <v>0</v>
      </c>
      <c r="BG28" s="44" t="s">
        <v>16</v>
      </c>
      <c r="BH28" s="44">
        <f t="shared" si="1"/>
        <v>3</v>
      </c>
      <c r="BI28" s="68"/>
      <c r="BJ28" s="68"/>
      <c r="BK28" s="70"/>
      <c r="BL28" s="70"/>
      <c r="BM28" s="71" t="str">
        <f>$L$16</f>
        <v>BW Lohne</v>
      </c>
      <c r="BN28" s="72"/>
      <c r="BO28" s="72">
        <f>SUM(BF24+BH26+BF28+BF30+BH32+BF34)</f>
        <v>6</v>
      </c>
      <c r="BP28" s="72">
        <f>SUM(AW24+AZ26+AW28+AW30+AZ32+AW34)</f>
        <v>7</v>
      </c>
      <c r="BQ28" s="73" t="s">
        <v>16</v>
      </c>
      <c r="BR28" s="72">
        <f>SUM(AZ24+AW26+AZ28+AZ30+AW32+AZ34)</f>
        <v>17</v>
      </c>
      <c r="BS28" s="72">
        <f>SUM(BP28-BR28)</f>
        <v>-10</v>
      </c>
      <c r="BT28" s="68"/>
      <c r="BU28" s="65"/>
      <c r="BV28" s="77"/>
      <c r="BW28" s="77"/>
      <c r="BX28" s="77"/>
      <c r="BY28" s="77"/>
      <c r="BZ28" s="77"/>
      <c r="CA28" s="77"/>
      <c r="CB28" s="77"/>
      <c r="CC28" s="78"/>
      <c r="CD28" s="78"/>
      <c r="CE28" s="78"/>
      <c r="CF28" s="78"/>
      <c r="CG28" s="78"/>
      <c r="CH28" s="78"/>
      <c r="CI28" s="25"/>
      <c r="CJ28" s="25"/>
      <c r="CK28" s="25"/>
      <c r="CL28" s="25"/>
      <c r="CM28" s="25"/>
      <c r="CN28" s="25"/>
      <c r="CO28" s="25"/>
      <c r="CP28" s="25"/>
      <c r="CQ28" s="25"/>
      <c r="CR28" s="25"/>
    </row>
    <row r="29" spans="1:96" s="11" customFormat="1" ht="21.75" customHeight="1" thickBot="1">
      <c r="A29" s="4"/>
      <c r="B29" s="135">
        <v>6</v>
      </c>
      <c r="C29" s="114"/>
      <c r="D29" s="127">
        <f>D28+($U$10*$X$10+$AL$10)</f>
        <v>0.4361111111111111</v>
      </c>
      <c r="E29" s="128"/>
      <c r="F29" s="128"/>
      <c r="G29" s="128"/>
      <c r="H29" s="128"/>
      <c r="I29" s="129"/>
      <c r="J29" s="130" t="str">
        <f>L17</f>
        <v>SGDHI Harpstedt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45" t="s">
        <v>17</v>
      </c>
      <c r="AD29" s="130" t="str">
        <f>L19</f>
        <v>FC Huntlosen</v>
      </c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2"/>
      <c r="AW29" s="118">
        <v>0</v>
      </c>
      <c r="AX29" s="114"/>
      <c r="AY29" s="45" t="s">
        <v>16</v>
      </c>
      <c r="AZ29" s="114">
        <v>5</v>
      </c>
      <c r="BA29" s="115"/>
      <c r="BB29" s="116">
        <v>1</v>
      </c>
      <c r="BC29" s="117"/>
      <c r="BD29" s="9"/>
      <c r="BE29" s="68"/>
      <c r="BF29" s="44">
        <f t="shared" si="0"/>
        <v>0</v>
      </c>
      <c r="BG29" s="44" t="s">
        <v>16</v>
      </c>
      <c r="BH29" s="44">
        <f t="shared" si="1"/>
        <v>3</v>
      </c>
      <c r="BI29" s="68"/>
      <c r="BJ29" s="68"/>
      <c r="BK29" s="70"/>
      <c r="BL29" s="70"/>
      <c r="BM29" s="74" t="str">
        <f>$L$17</f>
        <v>SGDHI Harpstedt</v>
      </c>
      <c r="BN29" s="72"/>
      <c r="BO29" s="72">
        <f>SUM(BH24+BH27+BF29+BH30+BH33+BF35)</f>
        <v>0</v>
      </c>
      <c r="BP29" s="72">
        <f>SUM(AZ24+AZ27+AW29+AZ30+AZ33+AW35)</f>
        <v>0</v>
      </c>
      <c r="BQ29" s="73" t="s">
        <v>16</v>
      </c>
      <c r="BR29" s="72">
        <f>SUM(AW24+AW27+AZ29+AW30+AW33+AZ35)</f>
        <v>19</v>
      </c>
      <c r="BS29" s="72">
        <f>SUM(BP29-BR29)</f>
        <v>-19</v>
      </c>
      <c r="BT29" s="68"/>
      <c r="BU29" s="65"/>
      <c r="BV29" s="77"/>
      <c r="BW29" s="77"/>
      <c r="BX29" s="77"/>
      <c r="BY29" s="77"/>
      <c r="BZ29" s="77"/>
      <c r="CA29" s="77"/>
      <c r="CB29" s="77"/>
      <c r="CC29" s="78"/>
      <c r="CD29" s="78"/>
      <c r="CE29" s="78"/>
      <c r="CF29" s="78"/>
      <c r="CG29" s="78"/>
      <c r="CH29" s="78"/>
      <c r="CI29" s="25"/>
      <c r="CJ29" s="25"/>
      <c r="CK29" s="25"/>
      <c r="CL29" s="25"/>
      <c r="CM29" s="25"/>
      <c r="CN29" s="25"/>
      <c r="CO29" s="25"/>
      <c r="CP29" s="25"/>
      <c r="CQ29" s="25"/>
      <c r="CR29" s="25"/>
    </row>
    <row r="30" spans="1:96" s="11" customFormat="1" ht="21.75" customHeight="1" thickBot="1">
      <c r="A30" s="4"/>
      <c r="B30" s="134">
        <v>7</v>
      </c>
      <c r="C30" s="98"/>
      <c r="D30" s="102">
        <v>0.45</v>
      </c>
      <c r="E30" s="103"/>
      <c r="F30" s="103"/>
      <c r="G30" s="103"/>
      <c r="H30" s="103"/>
      <c r="I30" s="104"/>
      <c r="J30" s="111" t="str">
        <f>L16</f>
        <v>BW Lohne</v>
      </c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75" t="s">
        <v>17</v>
      </c>
      <c r="AD30" s="111" t="str">
        <f>L17</f>
        <v>SGDHI Harpstedt</v>
      </c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33"/>
      <c r="AW30" s="113">
        <v>2</v>
      </c>
      <c r="AX30" s="98"/>
      <c r="AY30" s="75" t="s">
        <v>16</v>
      </c>
      <c r="AZ30" s="98">
        <v>0</v>
      </c>
      <c r="BA30" s="99"/>
      <c r="BB30" s="100">
        <v>1</v>
      </c>
      <c r="BC30" s="101"/>
      <c r="BD30" s="9"/>
      <c r="BE30" s="68"/>
      <c r="BF30" s="44">
        <f t="shared" si="0"/>
        <v>3</v>
      </c>
      <c r="BG30" s="44" t="s">
        <v>16</v>
      </c>
      <c r="BH30" s="44">
        <f t="shared" si="1"/>
        <v>0</v>
      </c>
      <c r="BI30" s="68"/>
      <c r="BJ30" s="68"/>
      <c r="BK30" s="70"/>
      <c r="BL30" s="70"/>
      <c r="BM30" s="74" t="str">
        <f>$L$18</f>
        <v>SG Findorff</v>
      </c>
      <c r="BN30" s="72"/>
      <c r="BO30" s="72">
        <f>SUM(BF25+BF27+BH28+BF31+BF33+BH34)</f>
        <v>13</v>
      </c>
      <c r="BP30" s="72">
        <f>SUM(AW25+AW27+AZ28+AW31+AW33+AZ34)</f>
        <v>17</v>
      </c>
      <c r="BQ30" s="73" t="s">
        <v>16</v>
      </c>
      <c r="BR30" s="72">
        <f>SUM(AZ25+AZ27+AW28+AZ31+AZ33+AW34)</f>
        <v>6</v>
      </c>
      <c r="BS30" s="72">
        <f>SUM(BP30-BR30)</f>
        <v>11</v>
      </c>
      <c r="BT30" s="68"/>
      <c r="BU30" s="65"/>
      <c r="BV30" s="77"/>
      <c r="BW30" s="77"/>
      <c r="BX30" s="77"/>
      <c r="BY30" s="77"/>
      <c r="BZ30" s="77"/>
      <c r="CA30" s="77"/>
      <c r="CB30" s="77"/>
      <c r="CC30" s="78"/>
      <c r="CD30" s="78"/>
      <c r="CE30" s="78"/>
      <c r="CF30" s="78"/>
      <c r="CG30" s="78"/>
      <c r="CH30" s="78"/>
      <c r="CI30" s="25"/>
      <c r="CJ30" s="25"/>
      <c r="CK30" s="25"/>
      <c r="CL30" s="25"/>
      <c r="CM30" s="25"/>
      <c r="CN30" s="25"/>
      <c r="CO30" s="25"/>
      <c r="CP30" s="25"/>
      <c r="CQ30" s="25"/>
      <c r="CR30" s="25"/>
    </row>
    <row r="31" spans="1:96" s="11" customFormat="1" ht="21.75" customHeight="1" thickBot="1">
      <c r="A31" s="4"/>
      <c r="B31" s="126">
        <v>8</v>
      </c>
      <c r="C31" s="109"/>
      <c r="D31" s="102">
        <f>D30+($U$10*$X$10+$AL$10)</f>
        <v>0.46111111111111114</v>
      </c>
      <c r="E31" s="103"/>
      <c r="F31" s="103"/>
      <c r="G31" s="103"/>
      <c r="H31" s="103"/>
      <c r="I31" s="104"/>
      <c r="J31" s="105" t="str">
        <f>L18</f>
        <v>SG Findorff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76" t="s">
        <v>17</v>
      </c>
      <c r="AD31" s="105" t="str">
        <f>L19</f>
        <v>FC Huntlosen</v>
      </c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7"/>
      <c r="AW31" s="108">
        <v>2</v>
      </c>
      <c r="AX31" s="109"/>
      <c r="AY31" s="76" t="s">
        <v>16</v>
      </c>
      <c r="AZ31" s="109">
        <v>2</v>
      </c>
      <c r="BA31" s="110"/>
      <c r="BB31" s="93">
        <v>1</v>
      </c>
      <c r="BC31" s="94"/>
      <c r="BD31" s="9"/>
      <c r="BE31" s="68"/>
      <c r="BF31" s="44">
        <f t="shared" si="0"/>
        <v>1</v>
      </c>
      <c r="BG31" s="44" t="s">
        <v>16</v>
      </c>
      <c r="BH31" s="44">
        <f t="shared" si="1"/>
        <v>1</v>
      </c>
      <c r="BI31" s="68"/>
      <c r="BJ31" s="68"/>
      <c r="BK31" s="70"/>
      <c r="BL31" s="70"/>
      <c r="BM31" s="74" t="str">
        <f>$L$19</f>
        <v>FC Huntlosen</v>
      </c>
      <c r="BN31" s="72"/>
      <c r="BO31" s="72">
        <f>SUM(BH25+BF26+BH29+BH31+BF32+BH35)</f>
        <v>16</v>
      </c>
      <c r="BP31" s="72">
        <f>SUM(AZ25+AW26+AZ29+AZ31+AW32+AZ35)</f>
        <v>22</v>
      </c>
      <c r="BQ31" s="73" t="s">
        <v>16</v>
      </c>
      <c r="BR31" s="72">
        <f>SUM(AW25+AZ26+AW29+AW31+AZ32+AW35)</f>
        <v>4</v>
      </c>
      <c r="BS31" s="72">
        <f>SUM(BP31-BR31)</f>
        <v>18</v>
      </c>
      <c r="BT31" s="68"/>
      <c r="BU31" s="65"/>
      <c r="BV31" s="77"/>
      <c r="BW31" s="77"/>
      <c r="BX31" s="77"/>
      <c r="BY31" s="77"/>
      <c r="BZ31" s="77"/>
      <c r="CA31" s="77"/>
      <c r="CB31" s="77"/>
      <c r="CC31" s="78"/>
      <c r="CD31" s="78"/>
      <c r="CE31" s="78"/>
      <c r="CF31" s="78"/>
      <c r="CG31" s="78"/>
      <c r="CH31" s="78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96" s="11" customFormat="1" ht="21.75" customHeight="1" thickBot="1">
      <c r="A32" s="4"/>
      <c r="B32" s="134">
        <v>9</v>
      </c>
      <c r="C32" s="98"/>
      <c r="D32" s="102">
        <v>0.4618055555555556</v>
      </c>
      <c r="E32" s="103"/>
      <c r="F32" s="103"/>
      <c r="G32" s="103"/>
      <c r="H32" s="103"/>
      <c r="I32" s="104"/>
      <c r="J32" s="111" t="str">
        <f>L19</f>
        <v>FC Huntlosen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75" t="s">
        <v>17</v>
      </c>
      <c r="AD32" s="111" t="str">
        <f>L16</f>
        <v>BW Lohne</v>
      </c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33"/>
      <c r="AW32" s="113">
        <v>6</v>
      </c>
      <c r="AX32" s="98"/>
      <c r="AY32" s="75" t="s">
        <v>16</v>
      </c>
      <c r="AZ32" s="98">
        <v>1</v>
      </c>
      <c r="BA32" s="99"/>
      <c r="BB32" s="100">
        <v>1</v>
      </c>
      <c r="BC32" s="101"/>
      <c r="BD32" s="9"/>
      <c r="BE32" s="68"/>
      <c r="BF32" s="44">
        <f t="shared" si="0"/>
        <v>3</v>
      </c>
      <c r="BG32" s="44" t="s">
        <v>16</v>
      </c>
      <c r="BH32" s="44">
        <f t="shared" si="1"/>
        <v>0</v>
      </c>
      <c r="BI32" s="68"/>
      <c r="BJ32" s="68"/>
      <c r="BK32" s="70"/>
      <c r="BL32" s="70"/>
      <c r="BM32" s="74"/>
      <c r="BN32" s="72"/>
      <c r="BO32" s="72"/>
      <c r="BP32" s="72"/>
      <c r="BQ32" s="73"/>
      <c r="BR32" s="72"/>
      <c r="BS32" s="72"/>
      <c r="BT32" s="68"/>
      <c r="BU32" s="65"/>
      <c r="BV32" s="77"/>
      <c r="BW32" s="77"/>
      <c r="BX32" s="77"/>
      <c r="BY32" s="77"/>
      <c r="BZ32" s="77"/>
      <c r="CA32" s="77"/>
      <c r="CB32" s="77"/>
      <c r="CC32" s="78"/>
      <c r="CD32" s="78"/>
      <c r="CE32" s="78"/>
      <c r="CF32" s="78"/>
      <c r="CG32" s="78"/>
      <c r="CH32" s="78"/>
      <c r="CI32" s="25"/>
      <c r="CJ32" s="25"/>
      <c r="CK32" s="25"/>
      <c r="CL32" s="25"/>
      <c r="CM32" s="25"/>
      <c r="CN32" s="25"/>
      <c r="CO32" s="25"/>
      <c r="CP32" s="25"/>
      <c r="CQ32" s="25"/>
      <c r="CR32" s="25"/>
    </row>
    <row r="33" spans="1:96" s="11" customFormat="1" ht="21.75" customHeight="1" thickBot="1">
      <c r="A33" s="4"/>
      <c r="B33" s="126">
        <v>10</v>
      </c>
      <c r="C33" s="109"/>
      <c r="D33" s="102">
        <f>D32+($U$10*$X$10+$AL$10)</f>
        <v>0.4729166666666667</v>
      </c>
      <c r="E33" s="103"/>
      <c r="F33" s="103"/>
      <c r="G33" s="103"/>
      <c r="H33" s="103"/>
      <c r="I33" s="104"/>
      <c r="J33" s="105" t="str">
        <f>L18</f>
        <v>SG Findorff</v>
      </c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76" t="s">
        <v>17</v>
      </c>
      <c r="AD33" s="105" t="str">
        <f>L17</f>
        <v>SGDHI Harpstedt</v>
      </c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7"/>
      <c r="AW33" s="108">
        <v>2</v>
      </c>
      <c r="AX33" s="109"/>
      <c r="AY33" s="76" t="s">
        <v>16</v>
      </c>
      <c r="AZ33" s="109">
        <v>0</v>
      </c>
      <c r="BA33" s="110"/>
      <c r="BB33" s="93">
        <v>1</v>
      </c>
      <c r="BC33" s="94"/>
      <c r="BD33" s="9"/>
      <c r="BE33" s="68"/>
      <c r="BF33" s="44">
        <f t="shared" si="0"/>
        <v>3</v>
      </c>
      <c r="BG33" s="44" t="s">
        <v>16</v>
      </c>
      <c r="BH33" s="44">
        <f t="shared" si="1"/>
        <v>0</v>
      </c>
      <c r="BI33" s="68"/>
      <c r="BJ33" s="68"/>
      <c r="BK33" s="68"/>
      <c r="BL33" s="68"/>
      <c r="BM33" s="74"/>
      <c r="BN33" s="72"/>
      <c r="BO33" s="72"/>
      <c r="BP33" s="72"/>
      <c r="BQ33" s="73"/>
      <c r="BR33" s="72"/>
      <c r="BS33" s="72"/>
      <c r="BT33" s="68"/>
      <c r="BU33" s="65"/>
      <c r="BV33" s="77"/>
      <c r="BW33" s="77"/>
      <c r="BX33" s="77"/>
      <c r="BY33" s="77"/>
      <c r="BZ33" s="77"/>
      <c r="CA33" s="77"/>
      <c r="CB33" s="77"/>
      <c r="CC33" s="78"/>
      <c r="CD33" s="78"/>
      <c r="CE33" s="78"/>
      <c r="CF33" s="78"/>
      <c r="CG33" s="78"/>
      <c r="CH33" s="78"/>
      <c r="CI33" s="25"/>
      <c r="CJ33" s="25"/>
      <c r="CK33" s="25"/>
      <c r="CL33" s="25"/>
      <c r="CM33" s="25"/>
      <c r="CN33" s="25"/>
      <c r="CO33" s="25"/>
      <c r="CP33" s="25"/>
      <c r="CQ33" s="25"/>
      <c r="CR33" s="25"/>
    </row>
    <row r="34" spans="1:96" s="11" customFormat="1" ht="21.75" customHeight="1" thickBot="1">
      <c r="A34" s="4"/>
      <c r="B34" s="126">
        <v>11</v>
      </c>
      <c r="C34" s="109"/>
      <c r="D34" s="102">
        <v>0.48680555555555555</v>
      </c>
      <c r="E34" s="103"/>
      <c r="F34" s="103"/>
      <c r="G34" s="103"/>
      <c r="H34" s="103"/>
      <c r="I34" s="104"/>
      <c r="J34" s="105" t="str">
        <f>L16</f>
        <v>BW Lohne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76" t="s">
        <v>17</v>
      </c>
      <c r="AD34" s="105" t="str">
        <f>L18</f>
        <v>SG Findorff</v>
      </c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7"/>
      <c r="AW34" s="108">
        <v>1</v>
      </c>
      <c r="AX34" s="109"/>
      <c r="AY34" s="76" t="s">
        <v>16</v>
      </c>
      <c r="AZ34" s="109">
        <v>4</v>
      </c>
      <c r="BA34" s="110"/>
      <c r="BB34" s="93">
        <v>1</v>
      </c>
      <c r="BC34" s="94"/>
      <c r="BD34" s="9"/>
      <c r="BE34" s="68"/>
      <c r="BF34" s="44">
        <f>IF(ISBLANK(AW34),"0",IF(AW34&gt;AZ34,3,IF(AW34=AZ34,1,0)))</f>
        <v>0</v>
      </c>
      <c r="BG34" s="44" t="s">
        <v>16</v>
      </c>
      <c r="BH34" s="44">
        <f>IF(ISBLANK(AZ34),"0",IF(AZ34&gt;AW34,3,IF(AZ34=AW34,1,0)))</f>
        <v>3</v>
      </c>
      <c r="BI34" s="68"/>
      <c r="BJ34" s="69"/>
      <c r="BK34" s="69"/>
      <c r="BL34" s="69"/>
      <c r="BM34" s="74"/>
      <c r="BN34" s="72"/>
      <c r="BO34" s="72"/>
      <c r="BP34" s="72"/>
      <c r="BQ34" s="73"/>
      <c r="BR34" s="72"/>
      <c r="BS34" s="72"/>
      <c r="BT34" s="68"/>
      <c r="BU34" s="65"/>
      <c r="BV34" s="77"/>
      <c r="BW34" s="77"/>
      <c r="BX34" s="77"/>
      <c r="BY34" s="77"/>
      <c r="BZ34" s="77"/>
      <c r="CA34" s="77"/>
      <c r="CB34" s="77"/>
      <c r="CC34" s="78"/>
      <c r="CD34" s="78"/>
      <c r="CE34" s="78"/>
      <c r="CF34" s="78"/>
      <c r="CG34" s="78"/>
      <c r="CH34" s="78"/>
      <c r="CI34" s="25"/>
      <c r="CJ34" s="25"/>
      <c r="CK34" s="25"/>
      <c r="CL34" s="25"/>
      <c r="CM34" s="25"/>
      <c r="CN34" s="25"/>
      <c r="CO34" s="25"/>
      <c r="CP34" s="25"/>
      <c r="CQ34" s="25"/>
      <c r="CR34" s="25"/>
    </row>
    <row r="35" spans="1:96" s="11" customFormat="1" ht="21.75" customHeight="1" thickBot="1">
      <c r="A35" s="4"/>
      <c r="B35" s="126">
        <v>12</v>
      </c>
      <c r="C35" s="109"/>
      <c r="D35" s="192">
        <f>D34+($U$10*$X$10+$AL$10)</f>
        <v>0.4979166666666667</v>
      </c>
      <c r="E35" s="193"/>
      <c r="F35" s="193"/>
      <c r="G35" s="193"/>
      <c r="H35" s="193"/>
      <c r="I35" s="194"/>
      <c r="J35" s="105" t="str">
        <f>L17</f>
        <v>SGDHI Harpstedt</v>
      </c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76" t="s">
        <v>17</v>
      </c>
      <c r="AD35" s="105" t="str">
        <f>L19</f>
        <v>FC Huntlosen</v>
      </c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7"/>
      <c r="AW35" s="108">
        <v>0</v>
      </c>
      <c r="AX35" s="109"/>
      <c r="AY35" s="76" t="s">
        <v>16</v>
      </c>
      <c r="AZ35" s="109">
        <v>4</v>
      </c>
      <c r="BA35" s="110"/>
      <c r="BB35" s="93">
        <v>1</v>
      </c>
      <c r="BC35" s="94"/>
      <c r="BD35" s="9"/>
      <c r="BE35" s="68"/>
      <c r="BF35" s="44">
        <f>IF(ISBLANK(AW35),"0",IF(AW35&gt;AZ35,3,IF(AW35=AZ35,1,0)))</f>
        <v>0</v>
      </c>
      <c r="BG35" s="44" t="s">
        <v>16</v>
      </c>
      <c r="BH35" s="44">
        <f>IF(ISBLANK(AZ35),"0",IF(AZ35&gt;AW35,3,IF(AZ35=AW35,1,0)))</f>
        <v>3</v>
      </c>
      <c r="BI35" s="68"/>
      <c r="BJ35" s="69"/>
      <c r="BK35" s="69"/>
      <c r="BL35" s="69"/>
      <c r="BM35" s="74"/>
      <c r="BN35" s="72"/>
      <c r="BO35" s="72"/>
      <c r="BP35" s="72"/>
      <c r="BQ35" s="73"/>
      <c r="BR35" s="72"/>
      <c r="BS35" s="72"/>
      <c r="BT35" s="68"/>
      <c r="BU35" s="65"/>
      <c r="BV35" s="77"/>
      <c r="BW35" s="77"/>
      <c r="BX35" s="77"/>
      <c r="BY35" s="77"/>
      <c r="BZ35" s="77"/>
      <c r="CA35" s="77"/>
      <c r="CB35" s="77"/>
      <c r="CC35" s="78"/>
      <c r="CD35" s="78"/>
      <c r="CE35" s="78"/>
      <c r="CF35" s="78"/>
      <c r="CG35" s="78"/>
      <c r="CH35" s="78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96" s="43" customFormat="1" ht="18" customHeight="1">
      <c r="A36" s="39"/>
      <c r="B36" s="38"/>
      <c r="C36" s="38"/>
      <c r="D36" s="40"/>
      <c r="E36" s="36"/>
      <c r="F36" s="36"/>
      <c r="G36" s="36"/>
      <c r="H36" s="36"/>
      <c r="I36" s="36"/>
      <c r="J36" s="37"/>
      <c r="K36" s="37"/>
      <c r="L36" s="37"/>
      <c r="M36" s="37"/>
      <c r="N36" s="37"/>
      <c r="O36" s="37"/>
      <c r="P36" t="s">
        <v>69</v>
      </c>
      <c r="Q36"/>
      <c r="R36"/>
      <c r="S36"/>
      <c r="T36"/>
      <c r="U36"/>
      <c r="V36"/>
      <c r="W36"/>
      <c r="X36"/>
      <c r="Y36" t="s">
        <v>72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 s="37"/>
      <c r="AP36" s="37"/>
      <c r="AQ36" s="37"/>
      <c r="AR36" s="37"/>
      <c r="AS36" s="37"/>
      <c r="AT36" s="37"/>
      <c r="AU36" s="37"/>
      <c r="AV36" s="37"/>
      <c r="AW36" s="38"/>
      <c r="AX36" s="38"/>
      <c r="AY36" s="36"/>
      <c r="AZ36" s="38"/>
      <c r="BA36" s="38"/>
      <c r="BB36" s="36"/>
      <c r="BC36" s="36"/>
      <c r="BD36" s="41"/>
      <c r="BE36" s="68"/>
      <c r="BF36" s="44"/>
      <c r="BG36" s="44"/>
      <c r="BH36" s="44"/>
      <c r="BI36" s="68"/>
      <c r="BJ36" s="69"/>
      <c r="BK36" s="69"/>
      <c r="BL36" s="69"/>
      <c r="BM36" s="74"/>
      <c r="BN36" s="72"/>
      <c r="BO36" s="72"/>
      <c r="BP36" s="72"/>
      <c r="BQ36" s="73"/>
      <c r="BR36" s="72"/>
      <c r="BS36" s="72"/>
      <c r="BT36" s="68"/>
      <c r="BU36" s="65"/>
      <c r="BV36" s="65"/>
      <c r="BW36" s="65"/>
      <c r="BX36" s="65"/>
      <c r="BY36" s="65"/>
      <c r="BZ36" s="65"/>
      <c r="CA36" s="65"/>
      <c r="CB36" s="65"/>
      <c r="CC36" s="80"/>
      <c r="CD36" s="80"/>
      <c r="CE36" s="80"/>
      <c r="CF36" s="80"/>
      <c r="CG36" s="80"/>
      <c r="CH36" s="80"/>
      <c r="CI36" s="42"/>
      <c r="CJ36" s="42"/>
      <c r="CK36" s="42"/>
      <c r="CL36" s="42"/>
      <c r="CM36" s="42"/>
      <c r="CN36" s="42"/>
      <c r="CO36" s="42"/>
      <c r="CP36" s="42"/>
      <c r="CQ36" s="42"/>
      <c r="CR36" s="42"/>
    </row>
    <row r="37" spans="1:96" s="10" customFormat="1" ht="12.75">
      <c r="A37"/>
      <c r="B37" s="1" t="s">
        <v>28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 t="s">
        <v>70</v>
      </c>
      <c r="Q37"/>
      <c r="R37"/>
      <c r="S37"/>
      <c r="T37"/>
      <c r="U37"/>
      <c r="V37"/>
      <c r="W37"/>
      <c r="X37"/>
      <c r="Y37" t="s">
        <v>71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7"/>
      <c r="BW37" s="17"/>
      <c r="BX37" s="17"/>
      <c r="BY37" s="17"/>
      <c r="BZ37" s="17"/>
      <c r="CA37" s="17"/>
      <c r="CB37" s="17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</row>
    <row r="38" spans="1:96" s="10" customFormat="1" ht="15.75" customHeight="1" thickBo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7"/>
      <c r="BW38" s="17"/>
      <c r="BX38" s="17"/>
      <c r="BY38" s="17"/>
      <c r="BZ38" s="17"/>
      <c r="CA38" s="17"/>
      <c r="CB38" s="17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</row>
    <row r="39" spans="9:96" s="7" customFormat="1" ht="21.75" customHeight="1" thickBot="1">
      <c r="I39" s="82" t="s">
        <v>25</v>
      </c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2" t="s">
        <v>26</v>
      </c>
      <c r="AL39" s="83"/>
      <c r="AM39" s="84"/>
      <c r="AN39" s="83" t="s">
        <v>19</v>
      </c>
      <c r="AO39" s="83"/>
      <c r="AP39" s="84"/>
      <c r="AQ39" s="82" t="s">
        <v>20</v>
      </c>
      <c r="AR39" s="83"/>
      <c r="AS39" s="83"/>
      <c r="AT39" s="83"/>
      <c r="AU39" s="84"/>
      <c r="AV39" s="82" t="s">
        <v>21</v>
      </c>
      <c r="AW39" s="83"/>
      <c r="AX39" s="84"/>
      <c r="AY39"/>
      <c r="AZ39"/>
      <c r="BA39"/>
      <c r="BB39"/>
      <c r="BC39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7"/>
      <c r="BW39" s="27"/>
      <c r="BX39" s="27"/>
      <c r="BY39" s="27"/>
      <c r="BZ39" s="27"/>
      <c r="CA39" s="27"/>
      <c r="CB39" s="27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</row>
    <row r="40" spans="1:96" s="10" customFormat="1" ht="21.75" customHeight="1">
      <c r="A40"/>
      <c r="I40" s="188" t="s">
        <v>9</v>
      </c>
      <c r="J40" s="189"/>
      <c r="K40" s="190" t="str">
        <f>BM28</f>
        <v>BW Lohne</v>
      </c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89">
        <f>COUNT(AW24,AZ26,AW28,AW30,AZ32,AW34)</f>
        <v>6</v>
      </c>
      <c r="AL40" s="89"/>
      <c r="AM40" s="89"/>
      <c r="AN40" s="89">
        <f>SUM(BO28)</f>
        <v>6</v>
      </c>
      <c r="AO40" s="89"/>
      <c r="AP40" s="170"/>
      <c r="AQ40" s="87">
        <f>BP28</f>
        <v>7</v>
      </c>
      <c r="AR40" s="81"/>
      <c r="AS40" s="50" t="s">
        <v>16</v>
      </c>
      <c r="AT40" s="81">
        <f>BR28</f>
        <v>17</v>
      </c>
      <c r="AU40" s="174"/>
      <c r="AV40" s="177">
        <f>BS28</f>
        <v>-10</v>
      </c>
      <c r="AW40" s="178"/>
      <c r="AX40" s="179"/>
      <c r="AY40"/>
      <c r="AZ40"/>
      <c r="BA40"/>
      <c r="BB40"/>
      <c r="BC40"/>
      <c r="BD40" s="54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7"/>
      <c r="BW40" s="17"/>
      <c r="BX40" s="17"/>
      <c r="BY40" s="17"/>
      <c r="BZ40" s="17"/>
      <c r="CA40" s="17"/>
      <c r="CB40" s="17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</row>
    <row r="41" spans="1:96" s="10" customFormat="1" ht="21.75" customHeight="1">
      <c r="A41"/>
      <c r="I41" s="186" t="s">
        <v>11</v>
      </c>
      <c r="J41" s="187"/>
      <c r="K41" s="191" t="str">
        <f>BM29</f>
        <v>SGDHI Harpstedt</v>
      </c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71">
        <f>COUNT(AZ24,AZ27,AW29,AZ30,AZ33,AW35)</f>
        <v>6</v>
      </c>
      <c r="AL41" s="171"/>
      <c r="AM41" s="171"/>
      <c r="AN41" s="171">
        <f>SUM(BO29)</f>
        <v>0</v>
      </c>
      <c r="AO41" s="171"/>
      <c r="AP41" s="172"/>
      <c r="AQ41" s="90">
        <f>BP29</f>
        <v>0</v>
      </c>
      <c r="AR41" s="91"/>
      <c r="AS41" s="51" t="s">
        <v>16</v>
      </c>
      <c r="AT41" s="91">
        <f>BR29</f>
        <v>19</v>
      </c>
      <c r="AU41" s="175"/>
      <c r="AV41" s="180">
        <f>BS29</f>
        <v>-19</v>
      </c>
      <c r="AW41" s="181"/>
      <c r="AX41" s="182"/>
      <c r="AY41"/>
      <c r="AZ41"/>
      <c r="BA41"/>
      <c r="BB41"/>
      <c r="BC41"/>
      <c r="BD41" s="54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7"/>
      <c r="BW41" s="17"/>
      <c r="BX41" s="17"/>
      <c r="BY41" s="17"/>
      <c r="BZ41" s="17"/>
      <c r="CA41" s="17"/>
      <c r="CB41" s="17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</row>
    <row r="42" spans="1:96" s="10" customFormat="1" ht="21.75" customHeight="1">
      <c r="A42"/>
      <c r="I42" s="186" t="s">
        <v>10</v>
      </c>
      <c r="J42" s="187"/>
      <c r="K42" s="191" t="str">
        <f>BM30</f>
        <v>SG Findorff</v>
      </c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71">
        <f>COUNT(AW25,AW27,AZ28,AW31,AW33,AZ34)</f>
        <v>6</v>
      </c>
      <c r="AL42" s="171"/>
      <c r="AM42" s="171"/>
      <c r="AN42" s="171">
        <f>SUM(BO30)</f>
        <v>13</v>
      </c>
      <c r="AO42" s="171"/>
      <c r="AP42" s="172"/>
      <c r="AQ42" s="90">
        <f>BP30</f>
        <v>17</v>
      </c>
      <c r="AR42" s="91"/>
      <c r="AS42" s="51" t="s">
        <v>16</v>
      </c>
      <c r="AT42" s="91">
        <f>BR30</f>
        <v>6</v>
      </c>
      <c r="AU42" s="175"/>
      <c r="AV42" s="180">
        <f>BS30</f>
        <v>11</v>
      </c>
      <c r="AW42" s="181"/>
      <c r="AX42" s="182"/>
      <c r="AY42"/>
      <c r="AZ42"/>
      <c r="BA42"/>
      <c r="BB42"/>
      <c r="BC42"/>
      <c r="BD42" s="54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7"/>
      <c r="BW42" s="17"/>
      <c r="BX42" s="17"/>
      <c r="BY42" s="17"/>
      <c r="BZ42" s="17"/>
      <c r="CA42" s="17"/>
      <c r="CB42" s="17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</row>
    <row r="43" spans="1:96" s="10" customFormat="1" ht="21.75" customHeight="1" thickBot="1">
      <c r="A43"/>
      <c r="I43" s="85" t="s">
        <v>12</v>
      </c>
      <c r="J43" s="86"/>
      <c r="K43" s="92" t="str">
        <f>BM31</f>
        <v>FC Huntlosen</v>
      </c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88">
        <f>COUNT(AZ25,AW26,AZ29,AZ31,AW32,AZ35)</f>
        <v>6</v>
      </c>
      <c r="AL43" s="88"/>
      <c r="AM43" s="88"/>
      <c r="AN43" s="88">
        <f>SUM(BO31)</f>
        <v>16</v>
      </c>
      <c r="AO43" s="88"/>
      <c r="AP43" s="173"/>
      <c r="AQ43" s="168">
        <f>BP31</f>
        <v>22</v>
      </c>
      <c r="AR43" s="169"/>
      <c r="AS43" s="52" t="s">
        <v>16</v>
      </c>
      <c r="AT43" s="169">
        <f>BR31</f>
        <v>4</v>
      </c>
      <c r="AU43" s="176"/>
      <c r="AV43" s="183">
        <f>BS31</f>
        <v>18</v>
      </c>
      <c r="AW43" s="184"/>
      <c r="AX43" s="185"/>
      <c r="AY43"/>
      <c r="AZ43"/>
      <c r="BA43"/>
      <c r="BB43"/>
      <c r="BC43"/>
      <c r="BD43" s="54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7"/>
      <c r="BW43" s="17"/>
      <c r="BX43" s="17"/>
      <c r="BY43" s="17"/>
      <c r="BZ43" s="17"/>
      <c r="CA43" s="17"/>
      <c r="CB43" s="17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</row>
    <row r="44" spans="1:96" s="10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 s="54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7"/>
      <c r="BW44" s="17"/>
      <c r="BX44" s="17"/>
      <c r="BY44" s="17"/>
      <c r="BZ44" s="17"/>
      <c r="CA44" s="17"/>
      <c r="CB44" s="17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</row>
  </sheetData>
  <mergeCells count="146">
    <mergeCell ref="D30:I30"/>
    <mergeCell ref="J30:AB30"/>
    <mergeCell ref="AD30:AV30"/>
    <mergeCell ref="D31:I31"/>
    <mergeCell ref="J31:AB31"/>
    <mergeCell ref="AD31:AV31"/>
    <mergeCell ref="D28:I28"/>
    <mergeCell ref="J28:AB28"/>
    <mergeCell ref="AD28:AV28"/>
    <mergeCell ref="D29:I29"/>
    <mergeCell ref="J29:AB29"/>
    <mergeCell ref="AD29:AV29"/>
    <mergeCell ref="D27:I27"/>
    <mergeCell ref="J27:AB27"/>
    <mergeCell ref="AD27:AV27"/>
    <mergeCell ref="D25:I25"/>
    <mergeCell ref="J25:AB25"/>
    <mergeCell ref="AD25:AV25"/>
    <mergeCell ref="AZ35:BA35"/>
    <mergeCell ref="AD35:AV35"/>
    <mergeCell ref="AD34:AV34"/>
    <mergeCell ref="D34:I34"/>
    <mergeCell ref="J34:AB34"/>
    <mergeCell ref="AZ34:BA34"/>
    <mergeCell ref="D35:I35"/>
    <mergeCell ref="J35:AB35"/>
    <mergeCell ref="AW35:AX35"/>
    <mergeCell ref="AW34:AX34"/>
    <mergeCell ref="I39:AJ39"/>
    <mergeCell ref="I41:J41"/>
    <mergeCell ref="I42:J42"/>
    <mergeCell ref="AK42:AM42"/>
    <mergeCell ref="I40:J40"/>
    <mergeCell ref="AK41:AM41"/>
    <mergeCell ref="K40:AJ40"/>
    <mergeCell ref="K41:AJ41"/>
    <mergeCell ref="K42:AJ42"/>
    <mergeCell ref="AV40:AX40"/>
    <mergeCell ref="AV41:AX41"/>
    <mergeCell ref="AV42:AX42"/>
    <mergeCell ref="AV43:AX43"/>
    <mergeCell ref="AQ39:AU39"/>
    <mergeCell ref="AQ43:AR43"/>
    <mergeCell ref="AN40:AP40"/>
    <mergeCell ref="AN41:AP41"/>
    <mergeCell ref="AN42:AP42"/>
    <mergeCell ref="AN43:AP43"/>
    <mergeCell ref="AT40:AU40"/>
    <mergeCell ref="AT41:AU41"/>
    <mergeCell ref="AT42:AU42"/>
    <mergeCell ref="AT43:AU43"/>
    <mergeCell ref="J19:K19"/>
    <mergeCell ref="L19:AU19"/>
    <mergeCell ref="AV19:AW19"/>
    <mergeCell ref="J24:AB24"/>
    <mergeCell ref="AD24:AV24"/>
    <mergeCell ref="K23:AV23"/>
    <mergeCell ref="AV15:AW15"/>
    <mergeCell ref="J15:AU15"/>
    <mergeCell ref="J16:K16"/>
    <mergeCell ref="L16:AU16"/>
    <mergeCell ref="AV16:AW16"/>
    <mergeCell ref="J17:K17"/>
    <mergeCell ref="L17:AU17"/>
    <mergeCell ref="AV17:AW17"/>
    <mergeCell ref="J18:K18"/>
    <mergeCell ref="L18:AU18"/>
    <mergeCell ref="AV18:AW18"/>
    <mergeCell ref="BB24:BC24"/>
    <mergeCell ref="AW24:AX24"/>
    <mergeCell ref="AZ24:BA24"/>
    <mergeCell ref="AW25:AX25"/>
    <mergeCell ref="AZ25:BA25"/>
    <mergeCell ref="BB25:BC25"/>
    <mergeCell ref="M6:T6"/>
    <mergeCell ref="Y6:AF6"/>
    <mergeCell ref="B8:AM8"/>
    <mergeCell ref="X10:AB10"/>
    <mergeCell ref="H10:L10"/>
    <mergeCell ref="AL10:AP10"/>
    <mergeCell ref="U10:V10"/>
    <mergeCell ref="AW26:AX26"/>
    <mergeCell ref="AZ26:BA26"/>
    <mergeCell ref="B24:C24"/>
    <mergeCell ref="D24:I24"/>
    <mergeCell ref="B28:C28"/>
    <mergeCell ref="B29:C29"/>
    <mergeCell ref="B30:C30"/>
    <mergeCell ref="BB23:BC23"/>
    <mergeCell ref="AW23:BA23"/>
    <mergeCell ref="B26:C26"/>
    <mergeCell ref="BB26:BC26"/>
    <mergeCell ref="B23:C23"/>
    <mergeCell ref="B25:C25"/>
    <mergeCell ref="D23:I23"/>
    <mergeCell ref="B35:C35"/>
    <mergeCell ref="D26:I26"/>
    <mergeCell ref="J26:AB26"/>
    <mergeCell ref="AD26:AV26"/>
    <mergeCell ref="AD32:AV32"/>
    <mergeCell ref="B31:C31"/>
    <mergeCell ref="B32:C32"/>
    <mergeCell ref="B33:C33"/>
    <mergeCell ref="B34:C34"/>
    <mergeCell ref="B27:C27"/>
    <mergeCell ref="AZ27:BA27"/>
    <mergeCell ref="BB27:BC27"/>
    <mergeCell ref="AW28:AX28"/>
    <mergeCell ref="AZ28:BA28"/>
    <mergeCell ref="BB28:BC28"/>
    <mergeCell ref="AW27:AX27"/>
    <mergeCell ref="AZ29:BA29"/>
    <mergeCell ref="BB29:BC29"/>
    <mergeCell ref="BB30:BC30"/>
    <mergeCell ref="AW31:AX31"/>
    <mergeCell ref="AZ31:BA31"/>
    <mergeCell ref="BB31:BC31"/>
    <mergeCell ref="AW30:AX30"/>
    <mergeCell ref="AZ30:BA30"/>
    <mergeCell ref="AW29:AX29"/>
    <mergeCell ref="AW33:AX33"/>
    <mergeCell ref="AZ33:BA33"/>
    <mergeCell ref="BB33:BC33"/>
    <mergeCell ref="D32:I32"/>
    <mergeCell ref="J32:AB32"/>
    <mergeCell ref="AW32:AX32"/>
    <mergeCell ref="BB34:BC34"/>
    <mergeCell ref="BB35:BC35"/>
    <mergeCell ref="A2:AP2"/>
    <mergeCell ref="A3:AP3"/>
    <mergeCell ref="A4:AP4"/>
    <mergeCell ref="AZ32:BA32"/>
    <mergeCell ref="BB32:BC32"/>
    <mergeCell ref="D33:I33"/>
    <mergeCell ref="J33:AB33"/>
    <mergeCell ref="AD33:AV33"/>
    <mergeCell ref="AV39:AX39"/>
    <mergeCell ref="I43:J43"/>
    <mergeCell ref="AQ40:AR40"/>
    <mergeCell ref="AK43:AM43"/>
    <mergeCell ref="AN39:AP39"/>
    <mergeCell ref="AK40:AM40"/>
    <mergeCell ref="AK39:AM39"/>
    <mergeCell ref="AQ41:AR41"/>
    <mergeCell ref="AQ42:AR42"/>
    <mergeCell ref="K43:AJ4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4" sqref="A14"/>
    </sheetView>
  </sheetViews>
  <sheetFormatPr defaultColWidth="11.421875" defaultRowHeight="12.75"/>
  <cols>
    <col min="1" max="1" width="6.57421875" style="47" customWidth="1"/>
    <col min="2" max="2" width="23.421875" style="0" customWidth="1"/>
    <col min="3" max="5" width="3.7109375" style="47" customWidth="1"/>
    <col min="6" max="6" width="1.7109375" style="47" customWidth="1"/>
    <col min="7" max="7" width="3.7109375" style="47" customWidth="1"/>
    <col min="8" max="8" width="4.7109375" style="47" customWidth="1"/>
  </cols>
  <sheetData>
    <row r="1" ht="23.25">
      <c r="A1" s="64" t="s">
        <v>33</v>
      </c>
    </row>
    <row r="3" spans="1:8" ht="12.75">
      <c r="A3" s="59" t="s">
        <v>31</v>
      </c>
      <c r="B3" s="60" t="s">
        <v>32</v>
      </c>
      <c r="C3" s="59" t="s">
        <v>26</v>
      </c>
      <c r="D3" s="59" t="s">
        <v>38</v>
      </c>
      <c r="E3" s="61" t="s">
        <v>39</v>
      </c>
      <c r="F3" s="62"/>
      <c r="G3" s="63"/>
      <c r="H3" s="59" t="s">
        <v>21</v>
      </c>
    </row>
    <row r="4" spans="1:8" ht="12.75">
      <c r="A4" s="48" t="s">
        <v>9</v>
      </c>
      <c r="B4" s="49" t="s">
        <v>61</v>
      </c>
      <c r="C4" s="48">
        <f>SUM('PC-Version'!AK40:AM40)</f>
        <v>6</v>
      </c>
      <c r="D4" s="48">
        <f>SUM('PC-Version'!AN40:AP40)</f>
        <v>6</v>
      </c>
      <c r="E4" s="58">
        <f>SUM('PC-Version'!AQ40:AR40)</f>
        <v>7</v>
      </c>
      <c r="F4" s="56" t="s">
        <v>16</v>
      </c>
      <c r="G4" s="57">
        <f>SUM('PC-Version'!AT40:AU40)</f>
        <v>17</v>
      </c>
      <c r="H4" s="48">
        <f>SUM('PC-Version'!AV40:AX40)</f>
        <v>-10</v>
      </c>
    </row>
    <row r="5" spans="1:8" ht="12.75">
      <c r="A5" s="48" t="s">
        <v>10</v>
      </c>
      <c r="B5" s="49" t="s">
        <v>62</v>
      </c>
      <c r="C5" s="48">
        <f>SUM('PC-Version'!AK42:AM42)</f>
        <v>6</v>
      </c>
      <c r="D5" s="48">
        <f>SUM('PC-Version'!AN42:AP42)</f>
        <v>13</v>
      </c>
      <c r="E5" s="58">
        <f>SUM('PC-Version'!AQ42:AR42)</f>
        <v>17</v>
      </c>
      <c r="F5" s="56" t="s">
        <v>16</v>
      </c>
      <c r="G5" s="57">
        <f>SUM('PC-Version'!AT42:AU42)</f>
        <v>6</v>
      </c>
      <c r="H5" s="48">
        <f>SUM('PC-Version'!AV42:AX42)</f>
        <v>11</v>
      </c>
    </row>
    <row r="6" spans="1:8" ht="12.75">
      <c r="A6" s="48" t="s">
        <v>11</v>
      </c>
      <c r="B6" s="49" t="s">
        <v>63</v>
      </c>
      <c r="C6" s="48">
        <f>SUM('PC-Version'!AK41:AM41)</f>
        <v>6</v>
      </c>
      <c r="D6" s="48">
        <f>SUM('PC-Version'!AN41:AP41)</f>
        <v>0</v>
      </c>
      <c r="E6" s="58">
        <f>SUM('PC-Version'!AQ41:AR41)</f>
        <v>0</v>
      </c>
      <c r="F6" s="56" t="s">
        <v>16</v>
      </c>
      <c r="G6" s="57">
        <f>SUM('PC-Version'!AT41:AU41)</f>
        <v>19</v>
      </c>
      <c r="H6" s="48">
        <f>SUM('PC-Version'!AV41:AX41)</f>
        <v>-19</v>
      </c>
    </row>
    <row r="7" spans="1:8" ht="12.75">
      <c r="A7" s="48" t="s">
        <v>12</v>
      </c>
      <c r="B7" s="49" t="s">
        <v>64</v>
      </c>
      <c r="C7" s="48">
        <f>SUM('PC-Version'!AK43:AM43)</f>
        <v>6</v>
      </c>
      <c r="D7" s="48">
        <f>SUM('PC-Version'!AN43:AP43)</f>
        <v>16</v>
      </c>
      <c r="E7" s="58">
        <f>SUM('PC-Version'!AQ43:AR43)</f>
        <v>22</v>
      </c>
      <c r="F7" s="56" t="s">
        <v>16</v>
      </c>
      <c r="G7" s="57">
        <f>SUM('PC-Version'!AT43:AU43)</f>
        <v>4</v>
      </c>
      <c r="H7" s="48">
        <f>SUM('PC-Version'!AV43:AX43)</f>
        <v>18</v>
      </c>
    </row>
    <row r="9" ht="12.75">
      <c r="A9" s="55" t="s">
        <v>40</v>
      </c>
    </row>
    <row r="12" ht="12.75">
      <c r="A12" s="55" t="s">
        <v>25</v>
      </c>
    </row>
    <row r="13" ht="12.75">
      <c r="A13" s="55" t="s">
        <v>61</v>
      </c>
    </row>
    <row r="14" ht="12.75">
      <c r="A14" s="55" t="s">
        <v>41</v>
      </c>
    </row>
    <row r="15" spans="1:2" ht="12.75">
      <c r="A15" s="55" t="s">
        <v>42</v>
      </c>
      <c r="B15" s="55"/>
    </row>
    <row r="16" spans="1:2" ht="12.75">
      <c r="A16" s="55" t="s">
        <v>45</v>
      </c>
      <c r="B16" s="55"/>
    </row>
    <row r="17" spans="1:2" ht="12.75">
      <c r="A17" s="55" t="s">
        <v>43</v>
      </c>
      <c r="B17" s="55"/>
    </row>
    <row r="18" spans="1:2" ht="12.75">
      <c r="A18" s="55" t="s">
        <v>44</v>
      </c>
      <c r="B18" s="55"/>
    </row>
    <row r="19" spans="1:2" ht="12.75">
      <c r="A19" s="55"/>
      <c r="B19" s="55"/>
    </row>
    <row r="20" spans="1:2" ht="12.75">
      <c r="A20" s="55" t="s">
        <v>36</v>
      </c>
      <c r="B20" s="55"/>
    </row>
    <row r="21" spans="1:2" ht="12.75">
      <c r="A21" s="55" t="s">
        <v>46</v>
      </c>
      <c r="B21" s="55"/>
    </row>
    <row r="22" spans="1:2" ht="12.75">
      <c r="A22" s="55" t="s">
        <v>58</v>
      </c>
      <c r="B22" s="55"/>
    </row>
    <row r="23" spans="1:2" ht="12.75">
      <c r="A23" s="55" t="s">
        <v>59</v>
      </c>
      <c r="B23" s="55"/>
    </row>
    <row r="24" spans="1:2" ht="12.75">
      <c r="A24" s="55" t="s">
        <v>47</v>
      </c>
      <c r="B24" s="55"/>
    </row>
    <row r="25" spans="1:2" ht="12.75">
      <c r="A25" s="55" t="s">
        <v>48</v>
      </c>
      <c r="B25" s="55"/>
    </row>
    <row r="26" spans="1:2" ht="12.75">
      <c r="A26" s="55"/>
      <c r="B26" s="55"/>
    </row>
    <row r="27" spans="1:2" ht="12.75">
      <c r="A27" s="55" t="s">
        <v>34</v>
      </c>
      <c r="B27" s="55"/>
    </row>
    <row r="28" spans="1:2" ht="12.75">
      <c r="A28" s="55" t="s">
        <v>49</v>
      </c>
      <c r="B28" s="55"/>
    </row>
    <row r="29" spans="1:2" ht="12.75">
      <c r="A29" s="55" t="s">
        <v>50</v>
      </c>
      <c r="B29" s="55"/>
    </row>
    <row r="30" spans="1:2" ht="12.75">
      <c r="A30" s="55" t="s">
        <v>51</v>
      </c>
      <c r="B30" s="55"/>
    </row>
    <row r="31" spans="1:2" ht="12.75">
      <c r="A31" s="55" t="s">
        <v>52</v>
      </c>
      <c r="B31" s="55"/>
    </row>
    <row r="32" spans="1:2" ht="12.75">
      <c r="A32" s="55" t="s">
        <v>53</v>
      </c>
      <c r="B32" s="55"/>
    </row>
    <row r="33" spans="1:2" ht="12.75">
      <c r="A33" s="55"/>
      <c r="B33" s="55"/>
    </row>
    <row r="34" spans="1:2" ht="12.75">
      <c r="A34" s="55" t="s">
        <v>35</v>
      </c>
      <c r="B34" s="55"/>
    </row>
    <row r="35" spans="1:2" ht="12.75">
      <c r="A35" s="55" t="s">
        <v>54</v>
      </c>
      <c r="B35" s="55"/>
    </row>
    <row r="36" ht="12.75">
      <c r="A36" s="55" t="s">
        <v>55</v>
      </c>
    </row>
    <row r="37" ht="12.75">
      <c r="A37" s="55" t="s">
        <v>56</v>
      </c>
    </row>
    <row r="38" ht="12.75">
      <c r="A38" s="55" t="s">
        <v>57</v>
      </c>
    </row>
    <row r="39" ht="12.75">
      <c r="A39" s="55" t="s">
        <v>60</v>
      </c>
    </row>
  </sheetData>
  <printOptions/>
  <pageMargins left="0.75" right="0.75" top="1" bottom="1" header="0.4921259845" footer="0.4921259845"/>
  <pageSetup orientation="landscape" paperSize="9" scale="2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2011-01-08T07:33:36Z</cp:lastPrinted>
  <dcterms:created xsi:type="dcterms:W3CDTF">2002-02-21T07:48:38Z</dcterms:created>
  <dcterms:modified xsi:type="dcterms:W3CDTF">2011-01-08T12:01:19Z</dcterms:modified>
  <cp:category/>
  <cp:version/>
  <cp:contentType/>
  <cp:contentStatus/>
</cp:coreProperties>
</file>